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eyva\Documents\"/>
    </mc:Choice>
  </mc:AlternateContent>
  <xr:revisionPtr revIDLastSave="0" documentId="8_{2FFEAB9F-4DD2-4C13-A3F2-61519A49E482}" xr6:coauthVersionLast="47" xr6:coauthVersionMax="47" xr10:uidLastSave="{00000000-0000-0000-0000-000000000000}"/>
  <bookViews>
    <workbookView xWindow="-108" yWindow="-108" windowWidth="41496" windowHeight="16776" xr2:uid="{048725C3-8B0D-4E1F-B81E-275177EB38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35" i="1" l="1"/>
  <c r="G9" i="1"/>
  <c r="G10" i="1"/>
  <c r="G8" i="1"/>
  <c r="H9" i="1"/>
  <c r="H10" i="1"/>
  <c r="H8" i="1" l="1"/>
  <c r="J8" i="1" l="1"/>
  <c r="E16" i="1" l="1"/>
  <c r="E17" i="1"/>
  <c r="E18" i="1"/>
  <c r="E19" i="1"/>
  <c r="E20" i="1"/>
  <c r="E15" i="1"/>
  <c r="F26" i="1"/>
  <c r="G26" i="1" s="1"/>
  <c r="J26" i="1" s="1"/>
  <c r="C36" i="1" s="1"/>
  <c r="E26" i="1"/>
  <c r="D26" i="1"/>
</calcChain>
</file>

<file path=xl/sharedStrings.xml><?xml version="1.0" encoding="utf-8"?>
<sst xmlns="http://schemas.openxmlformats.org/spreadsheetml/2006/main" count="40" uniqueCount="29">
  <si>
    <t>g (m/s^2)</t>
  </si>
  <si>
    <t>Measured</t>
  </si>
  <si>
    <t>Calculated</t>
  </si>
  <si>
    <t>Assumption</t>
  </si>
  <si>
    <t>x (m)</t>
  </si>
  <si>
    <t>Trial</t>
  </si>
  <si>
    <t>Average Speed of ball leaving barrel</t>
  </si>
  <si>
    <t>expected landing location for angle given</t>
  </si>
  <si>
    <t>From Step 1</t>
  </si>
  <si>
    <t>Step 3: Comparison</t>
  </si>
  <si>
    <t>average</t>
  </si>
  <si>
    <t>%error</t>
  </si>
  <si>
    <t>Part 1: Finding the initial speed.</t>
  </si>
  <si>
    <t>Part 2: Testing the speed measurement device</t>
  </si>
  <si>
    <t>angle
(degrees)</t>
  </si>
  <si>
    <t>x 
(m)</t>
  </si>
  <si>
    <t>h 
(m)</t>
  </si>
  <si>
    <t>t 
(s)</t>
  </si>
  <si>
    <t>v (m/s)</t>
  </si>
  <si>
    <t xml:space="preserve">Angled
</t>
  </si>
  <si>
    <t xml:space="preserve">Horizontal </t>
  </si>
  <si>
    <t>Part 3: Angled Launch</t>
  </si>
  <si>
    <t>Projectile Motion Lab 211/225</t>
  </si>
  <si>
    <t>Lightly shaded cells are the ones students should be adjusting.</t>
  </si>
  <si>
    <r>
      <t>v</t>
    </r>
    <r>
      <rPr>
        <vertAlign val="subscript"/>
        <sz val="11"/>
        <color theme="1"/>
        <rFont val="Calibri"/>
        <family val="2"/>
        <scheme val="minor"/>
      </rPr>
      <t>0y</t>
    </r>
    <r>
      <rPr>
        <sz val="11"/>
        <color theme="1"/>
        <rFont val="Calibri"/>
        <family val="2"/>
        <scheme val="minor"/>
      </rPr>
      <t xml:space="preserve"> 
(m/s)</t>
    </r>
  </si>
  <si>
    <r>
      <t>v</t>
    </r>
    <r>
      <rPr>
        <vertAlign val="subscript"/>
        <sz val="11"/>
        <color theme="1"/>
        <rFont val="Calibri"/>
        <family val="2"/>
        <scheme val="minor"/>
      </rPr>
      <t>0x</t>
    </r>
    <r>
      <rPr>
        <sz val="11"/>
        <color theme="1"/>
        <rFont val="Calibri"/>
        <family val="2"/>
        <scheme val="minor"/>
      </rPr>
      <t xml:space="preserve"> 
(m/s)</t>
    </r>
  </si>
  <si>
    <t>θ 
(degrees)</t>
  </si>
  <si>
    <r>
      <t>v</t>
    </r>
    <r>
      <rPr>
        <vertAlign val="subscript"/>
        <sz val="11"/>
        <color theme="1"/>
        <rFont val="Calibri"/>
        <family val="2"/>
        <scheme val="minor"/>
      </rPr>
      <t>0x</t>
    </r>
    <r>
      <rPr>
        <sz val="11"/>
        <color theme="1"/>
        <rFont val="Calibri"/>
        <family val="2"/>
        <scheme val="minor"/>
      </rPr>
      <t xml:space="preserve"> average
(m/s)</t>
    </r>
  </si>
  <si>
    <t>%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</si>
</sst>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164" fontId="0" fillId="0" borderId="0" xfId="0" applyNumberFormat="1"/>
    <xf numFmtId="0" fontId="0" fillId="0" borderId="4" xfId="0" applyBorder="1"/>
    <xf numFmtId="0" fontId="0" fillId="0" borderId="0" xfId="0" applyProtection="1">
      <protection locked="0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055F-8605-4BCF-BB6A-0937A4E0A568}">
  <dimension ref="B2:M36"/>
  <sheetViews>
    <sheetView tabSelected="1" workbookViewId="0">
      <selection activeCell="H16" sqref="H16"/>
    </sheetView>
  </sheetViews>
  <sheetFormatPr defaultRowHeight="14.4" x14ac:dyDescent="0.3"/>
  <cols>
    <col min="2" max="2" width="11.5546875" customWidth="1"/>
    <col min="3" max="3" width="9.88671875" bestFit="1" customWidth="1"/>
    <col min="4" max="4" width="11.5546875" bestFit="1" customWidth="1"/>
    <col min="5" max="6" width="12" bestFit="1" customWidth="1"/>
    <col min="7" max="7" width="12.88671875" style="1" bestFit="1" customWidth="1"/>
    <col min="8" max="8" width="12" style="1" bestFit="1" customWidth="1"/>
    <col min="10" max="10" width="9.109375" style="1"/>
    <col min="13" max="13" width="10.33203125" customWidth="1"/>
  </cols>
  <sheetData>
    <row r="2" spans="2:13" x14ac:dyDescent="0.3">
      <c r="B2" s="16" t="s">
        <v>22</v>
      </c>
      <c r="C2" s="16"/>
      <c r="D2" s="16"/>
      <c r="E2" s="16"/>
      <c r="F2" s="16"/>
      <c r="G2" s="16"/>
      <c r="H2" s="16"/>
      <c r="J2" s="4" t="s">
        <v>0</v>
      </c>
    </row>
    <row r="3" spans="2:13" x14ac:dyDescent="0.3">
      <c r="B3" s="16" t="s">
        <v>23</v>
      </c>
      <c r="C3" s="16"/>
      <c r="D3" s="16"/>
      <c r="E3" s="16"/>
      <c r="F3" s="16"/>
      <c r="G3" s="16"/>
      <c r="H3" s="16"/>
      <c r="J3" s="4">
        <v>9.8000000000000007</v>
      </c>
    </row>
    <row r="5" spans="2:13" x14ac:dyDescent="0.3">
      <c r="B5" s="16" t="s">
        <v>12</v>
      </c>
      <c r="C5" s="16"/>
      <c r="D5" s="16"/>
      <c r="E5" s="16"/>
      <c r="F5" s="16"/>
      <c r="G5" s="16"/>
      <c r="H5" s="16"/>
    </row>
    <row r="6" spans="2:13" x14ac:dyDescent="0.3">
      <c r="B6" s="3"/>
      <c r="C6" s="16" t="s">
        <v>1</v>
      </c>
      <c r="D6" s="16"/>
      <c r="E6" s="16"/>
      <c r="F6" s="3" t="s">
        <v>3</v>
      </c>
      <c r="G6" s="17" t="s">
        <v>2</v>
      </c>
      <c r="H6" s="17"/>
      <c r="J6" s="17" t="s">
        <v>6</v>
      </c>
      <c r="K6" s="17"/>
      <c r="L6" s="17"/>
      <c r="M6" s="17"/>
    </row>
    <row r="7" spans="2:13" ht="30" x14ac:dyDescent="0.3">
      <c r="B7" s="2" t="s">
        <v>5</v>
      </c>
      <c r="C7" s="11" t="s">
        <v>26</v>
      </c>
      <c r="D7" s="11" t="s">
        <v>15</v>
      </c>
      <c r="E7" s="11" t="s">
        <v>16</v>
      </c>
      <c r="F7" s="11" t="s">
        <v>24</v>
      </c>
      <c r="G7" s="12" t="s">
        <v>17</v>
      </c>
      <c r="H7" s="12" t="s">
        <v>25</v>
      </c>
      <c r="J7" s="21" t="s">
        <v>27</v>
      </c>
      <c r="K7" s="22"/>
      <c r="L7" s="22"/>
      <c r="M7" s="23"/>
    </row>
    <row r="8" spans="2:13" x14ac:dyDescent="0.3">
      <c r="B8" s="3">
        <v>1</v>
      </c>
      <c r="C8" s="3">
        <v>0</v>
      </c>
      <c r="D8" s="14"/>
      <c r="E8" s="14"/>
      <c r="F8" s="3">
        <v>0</v>
      </c>
      <c r="G8" s="5">
        <f>SQRT(2*E8/$J$3)</f>
        <v>0</v>
      </c>
      <c r="H8" s="6" t="e">
        <f>D8*SQRT($J$3/(2*E8))</f>
        <v>#DIV/0!</v>
      </c>
      <c r="J8" s="27" t="e">
        <f>AVERAGE(H8:H10)</f>
        <v>#DIV/0!</v>
      </c>
      <c r="K8" s="27"/>
      <c r="L8" s="27"/>
      <c r="M8" s="27"/>
    </row>
    <row r="9" spans="2:13" x14ac:dyDescent="0.3">
      <c r="B9" s="3">
        <v>2</v>
      </c>
      <c r="C9" s="3">
        <v>0</v>
      </c>
      <c r="D9" s="14"/>
      <c r="E9" s="14"/>
      <c r="F9" s="3">
        <v>0</v>
      </c>
      <c r="G9" s="5">
        <f>SQRT(2*E9/$J$3)</f>
        <v>0</v>
      </c>
      <c r="H9" s="6" t="e">
        <f>D9*SQRT($J$3/(2*E9))</f>
        <v>#DIV/0!</v>
      </c>
    </row>
    <row r="10" spans="2:13" x14ac:dyDescent="0.3">
      <c r="B10" s="3">
        <v>3</v>
      </c>
      <c r="C10" s="3">
        <v>0</v>
      </c>
      <c r="D10" s="14"/>
      <c r="E10" s="14"/>
      <c r="F10" s="3">
        <v>0</v>
      </c>
      <c r="G10" s="5">
        <f>SQRT(2*E10/$J$3)</f>
        <v>0</v>
      </c>
      <c r="H10" s="6" t="e">
        <f>D10*SQRT($J$3/(2*E10))</f>
        <v>#DIV/0!</v>
      </c>
    </row>
    <row r="11" spans="2:13" x14ac:dyDescent="0.3">
      <c r="D11" s="10"/>
      <c r="E11" s="10"/>
      <c r="H11" s="8"/>
    </row>
    <row r="12" spans="2:13" x14ac:dyDescent="0.3">
      <c r="D12" s="10"/>
      <c r="E12" s="10"/>
      <c r="H12" s="8"/>
    </row>
    <row r="13" spans="2:13" x14ac:dyDescent="0.3">
      <c r="B13" s="16" t="s">
        <v>13</v>
      </c>
      <c r="C13" s="16"/>
      <c r="D13" s="16"/>
      <c r="E13" s="16"/>
      <c r="H13" s="8"/>
    </row>
    <row r="14" spans="2:13" x14ac:dyDescent="0.3">
      <c r="B14" s="2"/>
      <c r="C14" s="2"/>
      <c r="D14" s="2" t="s">
        <v>18</v>
      </c>
      <c r="E14" s="2" t="s">
        <v>28</v>
      </c>
      <c r="H14" s="8"/>
    </row>
    <row r="15" spans="2:13" x14ac:dyDescent="0.3">
      <c r="B15" s="16" t="s">
        <v>20</v>
      </c>
      <c r="C15" s="16"/>
      <c r="D15" s="14"/>
      <c r="E15" s="13" t="e">
        <f>ABS(D15-$J$8)/AVERAGE($J$8,D15)*100</f>
        <v>#DIV/0!</v>
      </c>
      <c r="H15" s="8"/>
    </row>
    <row r="16" spans="2:13" x14ac:dyDescent="0.3">
      <c r="B16" s="18" t="s">
        <v>19</v>
      </c>
      <c r="C16" s="3">
        <v>1</v>
      </c>
      <c r="D16" s="14"/>
      <c r="E16" s="13" t="e">
        <f t="shared" ref="E16:E20" si="0">ABS(D16-$J$8)/AVERAGE($J$8,D16)*100</f>
        <v>#DIV/0!</v>
      </c>
      <c r="H16" s="8"/>
    </row>
    <row r="17" spans="2:13" x14ac:dyDescent="0.3">
      <c r="B17" s="19"/>
      <c r="C17" s="3">
        <v>2</v>
      </c>
      <c r="D17" s="14"/>
      <c r="E17" s="13" t="e">
        <f t="shared" si="0"/>
        <v>#DIV/0!</v>
      </c>
      <c r="H17" s="8"/>
    </row>
    <row r="18" spans="2:13" x14ac:dyDescent="0.3">
      <c r="B18" s="19"/>
      <c r="C18" s="3">
        <v>3</v>
      </c>
      <c r="D18" s="14"/>
      <c r="E18" s="13" t="e">
        <f t="shared" si="0"/>
        <v>#DIV/0!</v>
      </c>
      <c r="H18" s="8"/>
    </row>
    <row r="19" spans="2:13" x14ac:dyDescent="0.3">
      <c r="B19" s="19"/>
      <c r="C19" s="3">
        <v>4</v>
      </c>
      <c r="D19" s="14"/>
      <c r="E19" s="13" t="e">
        <f t="shared" si="0"/>
        <v>#DIV/0!</v>
      </c>
      <c r="H19" s="8"/>
    </row>
    <row r="20" spans="2:13" x14ac:dyDescent="0.3">
      <c r="B20" s="20" t="s">
        <v>10</v>
      </c>
      <c r="C20" s="20"/>
      <c r="D20" s="3" t="e">
        <f>AVERAGE(D15:D19)</f>
        <v>#DIV/0!</v>
      </c>
      <c r="E20" s="13" t="e">
        <f t="shared" si="0"/>
        <v>#DIV/0!</v>
      </c>
    </row>
    <row r="23" spans="2:13" x14ac:dyDescent="0.3">
      <c r="B23" s="16" t="s">
        <v>21</v>
      </c>
      <c r="C23" s="16"/>
      <c r="D23" s="16"/>
      <c r="E23" s="16"/>
      <c r="F23" s="16"/>
      <c r="G23" s="16"/>
    </row>
    <row r="24" spans="2:13" x14ac:dyDescent="0.3">
      <c r="B24" s="2" t="s">
        <v>1</v>
      </c>
      <c r="C24" s="2"/>
      <c r="D24" s="2" t="s">
        <v>8</v>
      </c>
      <c r="E24" s="2"/>
      <c r="F24" s="4" t="s">
        <v>2</v>
      </c>
      <c r="G24" s="4"/>
      <c r="J24" s="17" t="s">
        <v>7</v>
      </c>
      <c r="K24" s="17"/>
      <c r="L24" s="17"/>
      <c r="M24" s="17"/>
    </row>
    <row r="25" spans="2:13" ht="30" customHeight="1" x14ac:dyDescent="0.3">
      <c r="B25" s="11" t="s">
        <v>14</v>
      </c>
      <c r="C25" s="11" t="s">
        <v>16</v>
      </c>
      <c r="D25" s="12" t="s">
        <v>25</v>
      </c>
      <c r="E25" s="11" t="s">
        <v>24</v>
      </c>
      <c r="F25" s="12" t="s">
        <v>17</v>
      </c>
      <c r="G25" s="12" t="s">
        <v>15</v>
      </c>
      <c r="J25" s="17" t="s">
        <v>4</v>
      </c>
      <c r="K25" s="17"/>
      <c r="L25" s="17"/>
      <c r="M25" s="17"/>
    </row>
    <row r="26" spans="2:13" x14ac:dyDescent="0.3">
      <c r="B26" s="14"/>
      <c r="C26" s="14"/>
      <c r="D26" s="5" t="e">
        <f>J8*COS(RADIANS(B26))</f>
        <v>#DIV/0!</v>
      </c>
      <c r="E26" s="5" t="e">
        <f>J8*SIN(RADIANS(B26))</f>
        <v>#DIV/0!</v>
      </c>
      <c r="F26" s="5" t="e">
        <f>($J$8*SIN(RADIANS(B26))+SQRT(($J$8*SIN(RADIANS(B26)))^2+2*$J$3*C26))/($J$3)</f>
        <v>#DIV/0!</v>
      </c>
      <c r="G26" s="5" t="e">
        <f>$J$8*COS(RADIANS(B26))*F26</f>
        <v>#DIV/0!</v>
      </c>
      <c r="J26" s="28" t="e">
        <f>G26</f>
        <v>#DIV/0!</v>
      </c>
      <c r="K26" s="28"/>
      <c r="L26" s="28"/>
      <c r="M26" s="28"/>
    </row>
    <row r="29" spans="2:13" x14ac:dyDescent="0.3">
      <c r="B29" s="25" t="s">
        <v>9</v>
      </c>
      <c r="C29" s="26"/>
      <c r="D29" s="9"/>
      <c r="G29"/>
      <c r="H29"/>
    </row>
    <row r="30" spans="2:13" x14ac:dyDescent="0.3">
      <c r="B30" s="3"/>
      <c r="C30" s="7" t="s">
        <v>1</v>
      </c>
      <c r="D30" s="9"/>
      <c r="G30" s="24"/>
      <c r="H30" s="24"/>
    </row>
    <row r="31" spans="2:13" x14ac:dyDescent="0.3">
      <c r="B31" s="3" t="s">
        <v>5</v>
      </c>
      <c r="C31" s="7" t="s">
        <v>4</v>
      </c>
      <c r="D31" s="9"/>
    </row>
    <row r="32" spans="2:13" x14ac:dyDescent="0.3">
      <c r="B32" s="3">
        <v>1</v>
      </c>
      <c r="C32" s="15"/>
      <c r="D32" s="9"/>
      <c r="H32" s="8"/>
    </row>
    <row r="33" spans="2:8" x14ac:dyDescent="0.3">
      <c r="B33" s="3">
        <v>2</v>
      </c>
      <c r="C33" s="15"/>
      <c r="D33" s="9"/>
      <c r="H33" s="8"/>
    </row>
    <row r="34" spans="2:8" x14ac:dyDescent="0.3">
      <c r="B34" s="3">
        <v>3</v>
      </c>
      <c r="C34" s="15"/>
      <c r="D34" s="9"/>
      <c r="H34" s="8"/>
    </row>
    <row r="35" spans="2:8" x14ac:dyDescent="0.3">
      <c r="B35" s="3" t="s">
        <v>10</v>
      </c>
      <c r="C35" s="5" t="e">
        <f>AVERAGE(C32:C34)</f>
        <v>#DIV/0!</v>
      </c>
    </row>
    <row r="36" spans="2:8" x14ac:dyDescent="0.3">
      <c r="B36" s="3" t="s">
        <v>11</v>
      </c>
      <c r="C36" s="5" t="e">
        <f>ABS((C35-J26)/J26)*100</f>
        <v>#DIV/0!</v>
      </c>
    </row>
  </sheetData>
  <sheetProtection insertColumns="0" insertRows="0" deleteColumns="0" deleteRows="0"/>
  <mergeCells count="18">
    <mergeCell ref="G30:H30"/>
    <mergeCell ref="B29:C29"/>
    <mergeCell ref="J8:M8"/>
    <mergeCell ref="J25:M25"/>
    <mergeCell ref="J26:M26"/>
    <mergeCell ref="J6:M6"/>
    <mergeCell ref="J24:M24"/>
    <mergeCell ref="B16:B19"/>
    <mergeCell ref="B13:E13"/>
    <mergeCell ref="B15:C15"/>
    <mergeCell ref="B23:G23"/>
    <mergeCell ref="B20:C20"/>
    <mergeCell ref="J7:M7"/>
    <mergeCell ref="B3:H3"/>
    <mergeCell ref="B2:H2"/>
    <mergeCell ref="B5:H5"/>
    <mergeCell ref="C6:E6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 Fullerton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Gauf, Alexander</dc:creator>
  <cp:lastModifiedBy>Leyva, Erick</cp:lastModifiedBy>
  <dcterms:created xsi:type="dcterms:W3CDTF">2022-09-01T17:02:05Z</dcterms:created>
  <dcterms:modified xsi:type="dcterms:W3CDTF">2025-09-24T17:54:53Z</dcterms:modified>
</cp:coreProperties>
</file>